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heckCompatibilit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Лист1!$3:$5</definedName>
  </definedNames>
  <calcPr calcId="125725"/>
</workbook>
</file>

<file path=xl/calcChain.xml><?xml version="1.0" encoding="utf-8"?>
<calcChain xmlns="http://schemas.openxmlformats.org/spreadsheetml/2006/main">
  <c r="C13" i="1"/>
  <c r="C7"/>
  <c r="G46"/>
  <c r="G56" l="1"/>
  <c r="G57"/>
  <c r="D28" l="1"/>
  <c r="G23" l="1"/>
  <c r="G22"/>
  <c r="G21"/>
  <c r="G37"/>
  <c r="G55"/>
  <c r="G54"/>
  <c r="G53"/>
  <c r="G52"/>
  <c r="G50"/>
  <c r="G49"/>
  <c r="G48"/>
  <c r="G47"/>
  <c r="G45"/>
  <c r="G44"/>
  <c r="G43"/>
  <c r="G41"/>
  <c r="G40"/>
  <c r="G39"/>
  <c r="G36"/>
  <c r="G35"/>
  <c r="G34"/>
  <c r="G33"/>
  <c r="G31"/>
  <c r="G30"/>
  <c r="G29"/>
  <c r="G27"/>
  <c r="G26"/>
  <c r="G25"/>
  <c r="G19"/>
  <c r="G18"/>
  <c r="G17"/>
  <c r="G16"/>
  <c r="G15"/>
  <c r="G14"/>
  <c r="G9"/>
  <c r="G10"/>
  <c r="G11"/>
  <c r="G12"/>
  <c r="G8" l="1"/>
  <c r="G7" s="1"/>
  <c r="I7"/>
  <c r="H7"/>
  <c r="F7"/>
  <c r="E7"/>
  <c r="D7"/>
  <c r="I51"/>
  <c r="H51"/>
  <c r="G51"/>
  <c r="F51"/>
  <c r="E51"/>
  <c r="D51"/>
  <c r="C51"/>
  <c r="I42"/>
  <c r="I6" s="1"/>
  <c r="H42"/>
  <c r="H6" s="1"/>
  <c r="G42"/>
  <c r="G6" s="1"/>
  <c r="F42"/>
  <c r="F6" s="1"/>
  <c r="E42"/>
  <c r="E6" s="1"/>
  <c r="D42"/>
  <c r="D6" s="1"/>
  <c r="C42"/>
  <c r="C6" s="1"/>
  <c r="I38"/>
  <c r="H38"/>
  <c r="G38"/>
  <c r="F38"/>
  <c r="E38"/>
  <c r="D38"/>
  <c r="C38"/>
  <c r="I32"/>
  <c r="H32"/>
  <c r="G32"/>
  <c r="F32"/>
  <c r="E32"/>
  <c r="D32"/>
  <c r="C32"/>
  <c r="I28"/>
  <c r="H28"/>
  <c r="G28"/>
  <c r="F28"/>
  <c r="E28"/>
  <c r="C28"/>
  <c r="I20"/>
  <c r="H20"/>
  <c r="G20"/>
  <c r="F20"/>
  <c r="E20"/>
  <c r="D20"/>
  <c r="C20"/>
  <c r="I24"/>
  <c r="H24"/>
  <c r="G24"/>
  <c r="F24"/>
  <c r="E24"/>
  <c r="D24"/>
  <c r="C24"/>
  <c r="I13"/>
  <c r="H13"/>
  <c r="G13"/>
  <c r="F13"/>
  <c r="E13"/>
  <c r="D13"/>
  <c r="J13"/>
  <c r="Q7" l="1"/>
  <c r="Q13"/>
  <c r="Q20"/>
  <c r="Q24"/>
  <c r="Q28"/>
  <c r="Q32"/>
  <c r="Q38"/>
  <c r="R38" s="1"/>
  <c r="Q51"/>
  <c r="Q42"/>
  <c r="L51"/>
  <c r="K51"/>
  <c r="J51"/>
  <c r="L42"/>
  <c r="K42"/>
  <c r="J42"/>
  <c r="R42" s="1"/>
  <c r="L38"/>
  <c r="K38"/>
  <c r="J38"/>
  <c r="L32"/>
  <c r="K32"/>
  <c r="J32"/>
  <c r="L28"/>
  <c r="K28"/>
  <c r="J28"/>
  <c r="L24"/>
  <c r="K24"/>
  <c r="J24"/>
  <c r="L20"/>
  <c r="K20"/>
  <c r="J20"/>
  <c r="J7"/>
  <c r="R7" s="1"/>
  <c r="L7"/>
  <c r="K7"/>
  <c r="R51"/>
  <c r="R13"/>
  <c r="R57"/>
  <c r="R56"/>
  <c r="R55"/>
  <c r="R54"/>
  <c r="R53"/>
  <c r="R52"/>
  <c r="R50"/>
  <c r="R49"/>
  <c r="R48"/>
  <c r="R47"/>
  <c r="R46"/>
  <c r="R45"/>
  <c r="R44"/>
  <c r="R41"/>
  <c r="R40"/>
  <c r="R39"/>
  <c r="R37"/>
  <c r="R36"/>
  <c r="R35"/>
  <c r="R34"/>
  <c r="R33"/>
  <c r="R32"/>
  <c r="R31"/>
  <c r="R30"/>
  <c r="R29"/>
  <c r="R27"/>
  <c r="R26"/>
  <c r="R25"/>
  <c r="R23"/>
  <c r="R22"/>
  <c r="R21"/>
  <c r="R19"/>
  <c r="R18"/>
  <c r="R17"/>
  <c r="R16"/>
  <c r="R15"/>
  <c r="R14"/>
  <c r="R12"/>
  <c r="R11"/>
  <c r="R10"/>
  <c r="R8"/>
  <c r="R28" l="1"/>
  <c r="R20"/>
  <c r="R24"/>
  <c r="L13"/>
  <c r="J6"/>
  <c r="R6" s="1"/>
  <c r="K13"/>
  <c r="L6" l="1"/>
  <c r="K6"/>
</calcChain>
</file>

<file path=xl/sharedStrings.xml><?xml version="1.0" encoding="utf-8"?>
<sst xmlns="http://schemas.openxmlformats.org/spreadsheetml/2006/main" count="76" uniqueCount="75">
  <si>
    <t xml:space="preserve">Расчетная Численность населения на 01.01.2019 </t>
  </si>
  <si>
    <t>Данные сельских поселений</t>
  </si>
  <si>
    <t>Количество зарегистри-рованных граждан</t>
  </si>
  <si>
    <t>Количество проживающих граждан</t>
  </si>
  <si>
    <t>Сельские поселения Усть-Коксинского муниципального района</t>
  </si>
  <si>
    <t>Амурское сельское поселение</t>
  </si>
  <si>
    <t>поселок Красноярка</t>
  </si>
  <si>
    <t>поселок Улужай</t>
  </si>
  <si>
    <t>село Абай</t>
  </si>
  <si>
    <t>село Амур</t>
  </si>
  <si>
    <t>село Юстик</t>
  </si>
  <si>
    <t>Верх-Уймонское сельское поселение</t>
  </si>
  <si>
    <t>поселок Гагарка</t>
  </si>
  <si>
    <t>поселок Замульта</t>
  </si>
  <si>
    <t>село Верх-Уймон</t>
  </si>
  <si>
    <t>село Маральник-1</t>
  </si>
  <si>
    <t>село Мульта</t>
  </si>
  <si>
    <t>село Тихонькая</t>
  </si>
  <si>
    <t>Горбуновское сельское поселение</t>
  </si>
  <si>
    <t>поселок Октябрьское</t>
  </si>
  <si>
    <t>поселок Теректа</t>
  </si>
  <si>
    <t>село Горбуново</t>
  </si>
  <si>
    <t>Карагайское сельское поселение</t>
  </si>
  <si>
    <t>село Банное</t>
  </si>
  <si>
    <t>село Карагай</t>
  </si>
  <si>
    <t>село Курдюм</t>
  </si>
  <si>
    <t>Катандинское сельское поселение</t>
  </si>
  <si>
    <t>поселок Кучерла</t>
  </si>
  <si>
    <t>село Катанда</t>
  </si>
  <si>
    <t>село Тюнгур</t>
  </si>
  <si>
    <t>Огневское сельское поселение</t>
  </si>
  <si>
    <t>поселок Березовка</t>
  </si>
  <si>
    <t>поселок Мараловодка</t>
  </si>
  <si>
    <t>поселок Сахсабай</t>
  </si>
  <si>
    <t>село Кайтанак</t>
  </si>
  <si>
    <t>село Огневка</t>
  </si>
  <si>
    <t>Талдинское сельское поселение</t>
  </si>
  <si>
    <t>село Соузар</t>
  </si>
  <si>
    <t>село Сугаш</t>
  </si>
  <si>
    <t>село Талда</t>
  </si>
  <si>
    <t>Усть-Коксинское сельское поселение</t>
  </si>
  <si>
    <t>поселок Курунда</t>
  </si>
  <si>
    <t>поселок Тюгурюк</t>
  </si>
  <si>
    <t>село Баштала</t>
  </si>
  <si>
    <t>село Власьево</t>
  </si>
  <si>
    <t>село Кастахта</t>
  </si>
  <si>
    <t>село Синий Яр</t>
  </si>
  <si>
    <t>село Усть-Кокса</t>
  </si>
  <si>
    <t>Чендекское сельское поселение</t>
  </si>
  <si>
    <t>поселок Маральник-2</t>
  </si>
  <si>
    <t>поселок Маргала</t>
  </si>
  <si>
    <t>поселок Полеводка</t>
  </si>
  <si>
    <t>село Ак-Коба</t>
  </si>
  <si>
    <t>село Нижний Уймон</t>
  </si>
  <si>
    <t>село Чендек</t>
  </si>
  <si>
    <t>ПОСЕЛЕНИЯ</t>
  </si>
  <si>
    <t>ПОСЕЛКИ, СЕЛА</t>
  </si>
  <si>
    <t>-</t>
  </si>
  <si>
    <t>улиц без аншлагов</t>
  </si>
  <si>
    <t>без номерных знаков</t>
  </si>
  <si>
    <t xml:space="preserve"> </t>
  </si>
  <si>
    <t>Подпись Уполномоченного по вопросам переписи</t>
  </si>
  <si>
    <t xml:space="preserve">СВОДНЫЕ  ДАННЫЕ СПИСКОВ  АДРЕСОВ ДОМОВ  </t>
  </si>
  <si>
    <t>в % отношении к расчетной численности</t>
  </si>
  <si>
    <t>Данные по результатам регистраторского обхода</t>
  </si>
  <si>
    <t>СВОДНЫЕ  ДАННЫЕ ЧИСЛЕННОСТИ НАСЕЛЕНИЯ</t>
  </si>
  <si>
    <t>До регистраторского обхода</t>
  </si>
  <si>
    <t>Добавленных адресов</t>
  </si>
  <si>
    <t>Исключённых адресов</t>
  </si>
  <si>
    <t>Адресов - в стадии стр-ва</t>
  </si>
  <si>
    <t>После регистраторского обхода</t>
  </si>
  <si>
    <t>Из них:</t>
  </si>
  <si>
    <t>Т.В. Гайдамак</t>
  </si>
  <si>
    <t>ИНФОРМАЦИЯ О ПОДГОТОВИТЕЛЬНЫХ РАБОТАХ ПО ПРЕДСТОЯЩЕЙ ВПН-2020 Г.</t>
  </si>
  <si>
    <t xml:space="preserve">СВОДНЫЕ  ДАННЫЕ СПИСКОВ  АДРЕСОВ ДОМОВ  И ЧИСЛЕННОСТИ НАСЕЛЕНИЯ МО "УСТЬ-КОКСИНСКИЙ РАЙОН", ПОЛУЧЕННЫЕ ПО РЕЗУЛЛЬТАТАМ РЕГИСТРАТОРСКОГО ОБХОДА, ПРОВЕДЁННОГО С 20.08.2019 Г. ПО 28.09.2019 Г. 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</si>
</sst>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51"/>
        <bgColor indexed="8"/>
      </patternFill>
    </fill>
    <fill>
      <patternFill patternType="solid">
        <fgColor indexed="30"/>
        <bgColor indexed="8"/>
      </patternFill>
    </fill>
    <fill>
      <patternFill patternType="solid">
        <fgColor indexed="20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62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26"/>
        <bgColor indexed="8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3" applyNumberFormat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9" borderId="3" applyNumberFormat="0" applyAlignment="0" applyProtection="0"/>
    <xf numFmtId="0" fontId="17" fillId="0" borderId="8" applyNumberFormat="0" applyFill="0" applyAlignment="0" applyProtection="0"/>
    <xf numFmtId="0" fontId="18" fillId="24" borderId="0" applyNumberFormat="0" applyBorder="0" applyAlignment="0" applyProtection="0"/>
    <xf numFmtId="0" fontId="19" fillId="25" borderId="9" applyNumberFormat="0" applyFont="0" applyAlignment="0" applyProtection="0"/>
    <xf numFmtId="0" fontId="20" fillId="22" borderId="10" applyNumberFormat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19" fillId="0" borderId="0"/>
  </cellStyleXfs>
  <cellXfs count="61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0" xfId="0" applyFont="1"/>
    <xf numFmtId="0" fontId="25" fillId="0" borderId="2" xfId="0" applyFont="1" applyBorder="1"/>
    <xf numFmtId="0" fontId="3" fillId="0" borderId="1" xfId="0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24" fillId="0" borderId="1" xfId="42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24" fillId="0" borderId="1" xfId="42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_Лист1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workbookViewId="0">
      <selection activeCell="H5" sqref="H5"/>
    </sheetView>
  </sheetViews>
  <sheetFormatPr defaultColWidth="20.28515625" defaultRowHeight="15"/>
  <cols>
    <col min="1" max="1" width="24.42578125" style="1" customWidth="1"/>
    <col min="2" max="2" width="20.7109375" style="1" customWidth="1"/>
    <col min="3" max="4" width="9.85546875" style="1" customWidth="1"/>
    <col min="5" max="5" width="10.7109375" style="1" customWidth="1"/>
    <col min="6" max="6" width="9.5703125" style="1" customWidth="1"/>
    <col min="7" max="7" width="9.7109375" style="1" customWidth="1"/>
    <col min="8" max="8" width="11.28515625" style="1" customWidth="1"/>
    <col min="9" max="9" width="10.85546875" style="1" customWidth="1"/>
    <col min="10" max="10" width="16.28515625" style="1" customWidth="1"/>
    <col min="11" max="11" width="17" style="1" customWidth="1"/>
    <col min="12" max="12" width="17.140625" style="1" customWidth="1"/>
    <col min="13" max="16" width="16.42578125" style="1" hidden="1" customWidth="1"/>
    <col min="17" max="17" width="16.42578125" style="1" customWidth="1"/>
    <col min="18" max="18" width="13.5703125" style="1" customWidth="1"/>
    <col min="19" max="19" width="15" style="1" customWidth="1"/>
    <col min="20" max="20" width="10.140625" style="1" customWidth="1"/>
    <col min="21" max="16384" width="20.28515625" style="1"/>
  </cols>
  <sheetData>
    <row r="1" spans="1:19" ht="29.25" customHeight="1">
      <c r="A1" s="55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9" ht="32.25" customHeight="1">
      <c r="A2" s="54" t="s">
        <v>74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9" ht="15" customHeight="1">
      <c r="A3" s="58" t="s">
        <v>55</v>
      </c>
      <c r="B3" s="58" t="s">
        <v>56</v>
      </c>
      <c r="C3" s="57" t="s">
        <v>62</v>
      </c>
      <c r="D3" s="57"/>
      <c r="E3" s="57"/>
      <c r="F3" s="57"/>
      <c r="G3" s="57"/>
      <c r="H3" s="57"/>
      <c r="I3" s="57"/>
      <c r="J3" s="59" t="s">
        <v>65</v>
      </c>
      <c r="K3" s="59"/>
      <c r="L3" s="59"/>
      <c r="M3" s="59"/>
      <c r="N3" s="59"/>
      <c r="O3" s="59"/>
      <c r="P3" s="59"/>
      <c r="Q3" s="59"/>
      <c r="R3" s="59"/>
      <c r="S3" s="17"/>
    </row>
    <row r="4" spans="1:19" ht="15" customHeight="1">
      <c r="A4" s="58"/>
      <c r="B4" s="58"/>
      <c r="C4" s="58" t="s">
        <v>66</v>
      </c>
      <c r="D4" s="60" t="s">
        <v>67</v>
      </c>
      <c r="E4" s="60" t="s">
        <v>68</v>
      </c>
      <c r="F4" s="60" t="s">
        <v>69</v>
      </c>
      <c r="G4" s="58" t="s">
        <v>70</v>
      </c>
      <c r="H4" s="59" t="s">
        <v>71</v>
      </c>
      <c r="I4" s="59"/>
      <c r="J4" s="56" t="s">
        <v>0</v>
      </c>
      <c r="K4" s="59" t="s">
        <v>1</v>
      </c>
      <c r="L4" s="59"/>
      <c r="M4" s="32"/>
      <c r="N4" s="32"/>
      <c r="O4" s="32"/>
      <c r="P4" s="32"/>
      <c r="Q4" s="58" t="s">
        <v>64</v>
      </c>
      <c r="R4" s="58" t="s">
        <v>63</v>
      </c>
      <c r="S4" s="17"/>
    </row>
    <row r="5" spans="1:19" s="2" customFormat="1" ht="56.25" customHeight="1">
      <c r="A5" s="58"/>
      <c r="B5" s="58"/>
      <c r="C5" s="58"/>
      <c r="D5" s="60"/>
      <c r="E5" s="60"/>
      <c r="F5" s="60"/>
      <c r="G5" s="58"/>
      <c r="H5" s="52" t="s">
        <v>59</v>
      </c>
      <c r="I5" s="37" t="s">
        <v>58</v>
      </c>
      <c r="J5" s="56"/>
      <c r="K5" s="32" t="s">
        <v>2</v>
      </c>
      <c r="L5" s="32" t="s">
        <v>3</v>
      </c>
      <c r="M5" s="32"/>
      <c r="N5" s="32"/>
      <c r="O5" s="32"/>
      <c r="P5" s="32"/>
      <c r="Q5" s="58"/>
      <c r="R5" s="58"/>
      <c r="S5" s="18"/>
    </row>
    <row r="6" spans="1:19" s="2" customFormat="1" ht="56.25" customHeight="1">
      <c r="A6" s="3" t="s">
        <v>4</v>
      </c>
      <c r="B6" s="4"/>
      <c r="C6" s="32">
        <f t="shared" ref="C6:I6" si="0">SUM(C7+C13+C20+C24+C28+C32+C38+C42+C51)</f>
        <v>6228</v>
      </c>
      <c r="D6" s="32">
        <f t="shared" si="0"/>
        <v>339</v>
      </c>
      <c r="E6" s="32">
        <f t="shared" si="0"/>
        <v>246</v>
      </c>
      <c r="F6" s="32">
        <f t="shared" si="0"/>
        <v>48</v>
      </c>
      <c r="G6" s="32">
        <f t="shared" si="0"/>
        <v>6273</v>
      </c>
      <c r="H6" s="32">
        <f t="shared" si="0"/>
        <v>249</v>
      </c>
      <c r="I6" s="32">
        <f t="shared" si="0"/>
        <v>20</v>
      </c>
      <c r="J6" s="31">
        <f>J7+J13+J20+J24+J28+J32+J38+J42+J51</f>
        <v>16145</v>
      </c>
      <c r="K6" s="5">
        <f>SUM(K7+K13+K20+K24+K28+K32+K38+K42+K51)</f>
        <v>17926</v>
      </c>
      <c r="L6" s="5">
        <f>SUM(L7+L13+L20+L24+L28+L32+L38+L42+L51)</f>
        <v>16790</v>
      </c>
      <c r="M6" s="5"/>
      <c r="N6" s="16"/>
      <c r="O6" s="16"/>
      <c r="P6" s="16"/>
      <c r="Q6" s="31">
        <v>15700</v>
      </c>
      <c r="R6" s="33">
        <f>SUM(Q6/J6)*100</f>
        <v>97.243728708578502</v>
      </c>
      <c r="S6" s="17"/>
    </row>
    <row r="7" spans="1:19" s="2" customFormat="1" ht="28.5" customHeight="1">
      <c r="A7" s="3" t="s">
        <v>5</v>
      </c>
      <c r="B7" s="6"/>
      <c r="C7" s="42">
        <f>SUM(C8:C12)</f>
        <v>554</v>
      </c>
      <c r="D7" s="25">
        <f t="shared" ref="D7:I7" si="1">SUM(D8:D12)</f>
        <v>8</v>
      </c>
      <c r="E7" s="25">
        <f t="shared" si="1"/>
        <v>16</v>
      </c>
      <c r="F7" s="25">
        <f t="shared" si="1"/>
        <v>0</v>
      </c>
      <c r="G7" s="25">
        <f t="shared" si="1"/>
        <v>546</v>
      </c>
      <c r="H7" s="25">
        <f t="shared" si="1"/>
        <v>0</v>
      </c>
      <c r="I7" s="25">
        <f t="shared" si="1"/>
        <v>0</v>
      </c>
      <c r="J7" s="12">
        <f>SUM(J8:J12)</f>
        <v>1445</v>
      </c>
      <c r="K7" s="25">
        <f t="shared" ref="K7:L7" si="2">SUM(K8:K12)</f>
        <v>1781</v>
      </c>
      <c r="L7" s="25">
        <f t="shared" si="2"/>
        <v>1528</v>
      </c>
      <c r="M7" s="8"/>
      <c r="N7" s="15"/>
      <c r="O7" s="15"/>
      <c r="P7" s="15"/>
      <c r="Q7" s="12">
        <f>SUM(Q8:Q12)</f>
        <v>1489</v>
      </c>
      <c r="R7" s="35">
        <f t="shared" ref="R7:R57" si="3">SUM(Q7/J7)*100</f>
        <v>103.04498269896195</v>
      </c>
      <c r="S7" s="19"/>
    </row>
    <row r="8" spans="1:19" ht="15.75" customHeight="1">
      <c r="A8" s="9"/>
      <c r="B8" s="9" t="s">
        <v>6</v>
      </c>
      <c r="C8" s="41">
        <v>16</v>
      </c>
      <c r="D8" s="41">
        <v>1</v>
      </c>
      <c r="E8" s="41">
        <v>3</v>
      </c>
      <c r="F8" s="41"/>
      <c r="G8" s="43">
        <f>SUM(C8+D8-E8-F8)</f>
        <v>14</v>
      </c>
      <c r="H8" s="41"/>
      <c r="I8" s="41"/>
      <c r="J8" s="11">
        <v>62</v>
      </c>
      <c r="K8" s="10">
        <v>64</v>
      </c>
      <c r="L8" s="10">
        <v>55</v>
      </c>
      <c r="M8" s="8"/>
      <c r="N8" s="15"/>
      <c r="O8" s="15"/>
      <c r="P8" s="15"/>
      <c r="Q8" s="36">
        <v>53</v>
      </c>
      <c r="R8" s="34">
        <f t="shared" si="3"/>
        <v>85.483870967741936</v>
      </c>
      <c r="S8" s="20"/>
    </row>
    <row r="9" spans="1:19">
      <c r="A9" s="9"/>
      <c r="B9" s="9" t="s">
        <v>7</v>
      </c>
      <c r="C9" s="41">
        <v>1</v>
      </c>
      <c r="D9" s="41">
        <v>0</v>
      </c>
      <c r="E9" s="41">
        <v>0</v>
      </c>
      <c r="F9" s="41"/>
      <c r="G9" s="43">
        <f t="shared" ref="G9:G23" si="4">SUM(C9+D9-E9-F9)</f>
        <v>1</v>
      </c>
      <c r="H9" s="41"/>
      <c r="I9" s="41"/>
      <c r="J9" s="11">
        <v>0</v>
      </c>
      <c r="K9" s="10">
        <v>0</v>
      </c>
      <c r="L9" s="10">
        <v>0</v>
      </c>
      <c r="M9" s="8"/>
      <c r="N9" s="15"/>
      <c r="O9" s="15"/>
      <c r="P9" s="15"/>
      <c r="Q9" s="36">
        <v>0</v>
      </c>
      <c r="R9" s="34">
        <v>0</v>
      </c>
      <c r="S9" s="20"/>
    </row>
    <row r="10" spans="1:19">
      <c r="A10" s="9"/>
      <c r="B10" s="9" t="s">
        <v>8</v>
      </c>
      <c r="C10" s="41">
        <v>153</v>
      </c>
      <c r="D10" s="41">
        <v>1</v>
      </c>
      <c r="E10" s="41">
        <v>5</v>
      </c>
      <c r="F10" s="41"/>
      <c r="G10" s="43">
        <f t="shared" si="4"/>
        <v>149</v>
      </c>
      <c r="H10" s="41"/>
      <c r="I10" s="41"/>
      <c r="J10" s="11">
        <v>361</v>
      </c>
      <c r="K10" s="10">
        <v>442</v>
      </c>
      <c r="L10" s="10">
        <v>404</v>
      </c>
      <c r="M10" s="8"/>
      <c r="N10" s="15"/>
      <c r="O10" s="15"/>
      <c r="P10" s="15"/>
      <c r="Q10" s="36">
        <v>387</v>
      </c>
      <c r="R10" s="34">
        <f t="shared" si="3"/>
        <v>107.20221606648199</v>
      </c>
      <c r="S10" s="20"/>
    </row>
    <row r="11" spans="1:19">
      <c r="A11" s="9"/>
      <c r="B11" s="9" t="s">
        <v>9</v>
      </c>
      <c r="C11" s="41">
        <v>287</v>
      </c>
      <c r="D11" s="41">
        <v>2</v>
      </c>
      <c r="E11" s="41">
        <v>6</v>
      </c>
      <c r="F11" s="41"/>
      <c r="G11" s="43">
        <f t="shared" si="4"/>
        <v>283</v>
      </c>
      <c r="H11" s="41"/>
      <c r="I11" s="41"/>
      <c r="J11" s="11">
        <v>737</v>
      </c>
      <c r="K11" s="10">
        <v>901</v>
      </c>
      <c r="L11" s="10">
        <v>787</v>
      </c>
      <c r="M11" s="8"/>
      <c r="N11" s="15"/>
      <c r="O11" s="15"/>
      <c r="P11" s="15"/>
      <c r="Q11" s="36">
        <v>753</v>
      </c>
      <c r="R11" s="34">
        <f t="shared" si="3"/>
        <v>102.17096336499321</v>
      </c>
      <c r="S11" s="20"/>
    </row>
    <row r="12" spans="1:19">
      <c r="A12" s="9"/>
      <c r="B12" s="9" t="s">
        <v>10</v>
      </c>
      <c r="C12" s="41">
        <v>97</v>
      </c>
      <c r="D12" s="41">
        <v>4</v>
      </c>
      <c r="E12" s="41">
        <v>2</v>
      </c>
      <c r="F12" s="41"/>
      <c r="G12" s="43">
        <f t="shared" si="4"/>
        <v>99</v>
      </c>
      <c r="H12" s="41"/>
      <c r="I12" s="41"/>
      <c r="J12" s="11">
        <v>285</v>
      </c>
      <c r="K12" s="10">
        <v>374</v>
      </c>
      <c r="L12" s="10">
        <v>282</v>
      </c>
      <c r="M12" s="8"/>
      <c r="N12" s="15"/>
      <c r="O12" s="15"/>
      <c r="P12" s="15"/>
      <c r="Q12" s="36">
        <v>296</v>
      </c>
      <c r="R12" s="34">
        <f t="shared" si="3"/>
        <v>103.85964912280701</v>
      </c>
      <c r="S12" s="20"/>
    </row>
    <row r="13" spans="1:19" ht="27" customHeight="1">
      <c r="A13" s="3" t="s">
        <v>11</v>
      </c>
      <c r="B13" s="3"/>
      <c r="C13" s="53">
        <f>SUM(C14:C19)</f>
        <v>952</v>
      </c>
      <c r="D13" s="38">
        <f t="shared" ref="D13:I13" si="5">SUM(D14:D19)</f>
        <v>15</v>
      </c>
      <c r="E13" s="38">
        <f t="shared" si="5"/>
        <v>56</v>
      </c>
      <c r="F13" s="38">
        <f t="shared" si="5"/>
        <v>5</v>
      </c>
      <c r="G13" s="38">
        <f t="shared" si="5"/>
        <v>906</v>
      </c>
      <c r="H13" s="38">
        <f t="shared" si="5"/>
        <v>19</v>
      </c>
      <c r="I13" s="38">
        <f t="shared" si="5"/>
        <v>5</v>
      </c>
      <c r="J13" s="13">
        <f>SUM(J14:J19)</f>
        <v>2147</v>
      </c>
      <c r="K13" s="7">
        <f>SUM(K14:K19)</f>
        <v>2310</v>
      </c>
      <c r="L13" s="7">
        <f>SUM(L14:L19)</f>
        <v>2089</v>
      </c>
      <c r="M13" s="8"/>
      <c r="N13" s="15"/>
      <c r="O13" s="15"/>
      <c r="P13" s="15"/>
      <c r="Q13" s="12">
        <f>SUM(Q14:Q19)</f>
        <v>2109</v>
      </c>
      <c r="R13" s="35">
        <f t="shared" si="3"/>
        <v>98.230088495575217</v>
      </c>
      <c r="S13" s="19"/>
    </row>
    <row r="14" spans="1:19" s="27" customFormat="1">
      <c r="A14" s="22"/>
      <c r="B14" s="22" t="s">
        <v>12</v>
      </c>
      <c r="C14" s="46">
        <v>83</v>
      </c>
      <c r="D14" s="46">
        <v>1</v>
      </c>
      <c r="E14" s="46">
        <v>5</v>
      </c>
      <c r="F14" s="46"/>
      <c r="G14" s="43">
        <f t="shared" si="4"/>
        <v>79</v>
      </c>
      <c r="H14" s="46"/>
      <c r="I14" s="46"/>
      <c r="J14" s="11">
        <v>222</v>
      </c>
      <c r="K14" s="24">
        <v>211</v>
      </c>
      <c r="L14" s="24">
        <v>199</v>
      </c>
      <c r="M14" s="25"/>
      <c r="N14" s="25"/>
      <c r="O14" s="25"/>
      <c r="P14" s="25"/>
      <c r="Q14" s="36">
        <v>195</v>
      </c>
      <c r="R14" s="34">
        <f t="shared" si="3"/>
        <v>87.837837837837839</v>
      </c>
      <c r="S14" s="29"/>
    </row>
    <row r="15" spans="1:19" s="27" customFormat="1">
      <c r="A15" s="22"/>
      <c r="B15" s="22" t="s">
        <v>13</v>
      </c>
      <c r="C15" s="46">
        <v>150</v>
      </c>
      <c r="D15" s="46">
        <v>9</v>
      </c>
      <c r="E15" s="46">
        <v>23</v>
      </c>
      <c r="F15" s="46">
        <v>5</v>
      </c>
      <c r="G15" s="43">
        <f t="shared" si="4"/>
        <v>131</v>
      </c>
      <c r="H15" s="46"/>
      <c r="I15" s="46"/>
      <c r="J15" s="11">
        <v>219</v>
      </c>
      <c r="K15" s="24">
        <v>231</v>
      </c>
      <c r="L15" s="24">
        <v>196</v>
      </c>
      <c r="M15" s="25"/>
      <c r="N15" s="25"/>
      <c r="O15" s="25"/>
      <c r="P15" s="25"/>
      <c r="Q15" s="36">
        <v>218</v>
      </c>
      <c r="R15" s="34">
        <f t="shared" si="3"/>
        <v>99.543378995433784</v>
      </c>
      <c r="S15" s="28"/>
    </row>
    <row r="16" spans="1:19" s="27" customFormat="1">
      <c r="A16" s="22"/>
      <c r="B16" s="22" t="s">
        <v>14</v>
      </c>
      <c r="C16" s="46">
        <v>257</v>
      </c>
      <c r="D16" s="46">
        <v>2</v>
      </c>
      <c r="E16" s="46">
        <v>4</v>
      </c>
      <c r="F16" s="46"/>
      <c r="G16" s="43">
        <f t="shared" si="4"/>
        <v>255</v>
      </c>
      <c r="H16" s="46"/>
      <c r="I16" s="46"/>
      <c r="J16" s="11">
        <v>542</v>
      </c>
      <c r="K16" s="24">
        <v>684</v>
      </c>
      <c r="L16" s="24">
        <v>586</v>
      </c>
      <c r="M16" s="25"/>
      <c r="N16" s="25"/>
      <c r="O16" s="25"/>
      <c r="P16" s="25"/>
      <c r="Q16" s="36">
        <v>579</v>
      </c>
      <c r="R16" s="34">
        <f t="shared" si="3"/>
        <v>106.82656826568267</v>
      </c>
      <c r="S16" s="26"/>
    </row>
    <row r="17" spans="1:19" s="27" customFormat="1">
      <c r="A17" s="22"/>
      <c r="B17" s="22" t="s">
        <v>15</v>
      </c>
      <c r="C17" s="46">
        <v>32</v>
      </c>
      <c r="D17" s="46">
        <v>1</v>
      </c>
      <c r="E17" s="46">
        <v>0</v>
      </c>
      <c r="F17" s="46"/>
      <c r="G17" s="43">
        <f t="shared" si="4"/>
        <v>33</v>
      </c>
      <c r="H17" s="46"/>
      <c r="I17" s="46"/>
      <c r="J17" s="11">
        <v>48</v>
      </c>
      <c r="K17" s="24">
        <v>55</v>
      </c>
      <c r="L17" s="24">
        <v>55</v>
      </c>
      <c r="M17" s="25"/>
      <c r="N17" s="25"/>
      <c r="O17" s="25"/>
      <c r="P17" s="25"/>
      <c r="Q17" s="36">
        <v>53</v>
      </c>
      <c r="R17" s="34">
        <f t="shared" si="3"/>
        <v>110.41666666666667</v>
      </c>
      <c r="S17" s="26"/>
    </row>
    <row r="18" spans="1:19" s="27" customFormat="1">
      <c r="A18" s="22"/>
      <c r="B18" s="22" t="s">
        <v>16</v>
      </c>
      <c r="C18" s="46">
        <v>286</v>
      </c>
      <c r="D18" s="46">
        <v>1</v>
      </c>
      <c r="E18" s="46">
        <v>22</v>
      </c>
      <c r="F18" s="46"/>
      <c r="G18" s="43">
        <f t="shared" si="4"/>
        <v>265</v>
      </c>
      <c r="H18" s="46">
        <v>19</v>
      </c>
      <c r="I18" s="46">
        <v>5</v>
      </c>
      <c r="J18" s="11">
        <v>676</v>
      </c>
      <c r="K18" s="24">
        <v>708</v>
      </c>
      <c r="L18" s="24">
        <v>653</v>
      </c>
      <c r="M18" s="25"/>
      <c r="N18" s="25"/>
      <c r="O18" s="25"/>
      <c r="P18" s="25"/>
      <c r="Q18" s="36">
        <v>663</v>
      </c>
      <c r="R18" s="34">
        <f t="shared" si="3"/>
        <v>98.076923076923066</v>
      </c>
      <c r="S18" s="28"/>
    </row>
    <row r="19" spans="1:19" s="27" customFormat="1">
      <c r="A19" s="22"/>
      <c r="B19" s="22" t="s">
        <v>17</v>
      </c>
      <c r="C19" s="46">
        <v>144</v>
      </c>
      <c r="D19" s="46">
        <v>1</v>
      </c>
      <c r="E19" s="46">
        <v>2</v>
      </c>
      <c r="F19" s="46"/>
      <c r="G19" s="43">
        <f t="shared" si="4"/>
        <v>143</v>
      </c>
      <c r="H19" s="46"/>
      <c r="I19" s="46"/>
      <c r="J19" s="11">
        <v>440</v>
      </c>
      <c r="K19" s="24">
        <v>421</v>
      </c>
      <c r="L19" s="24">
        <v>400</v>
      </c>
      <c r="M19" s="25"/>
      <c r="N19" s="25"/>
      <c r="O19" s="25"/>
      <c r="P19" s="25"/>
      <c r="Q19" s="36">
        <v>401</v>
      </c>
      <c r="R19" s="34">
        <f t="shared" si="3"/>
        <v>91.13636363636364</v>
      </c>
      <c r="S19" s="26"/>
    </row>
    <row r="20" spans="1:19" s="27" customFormat="1" ht="27" customHeight="1">
      <c r="A20" s="30" t="s">
        <v>18</v>
      </c>
      <c r="B20" s="30"/>
      <c r="C20" s="25">
        <f t="shared" ref="C20:I20" si="6">SUM(C21:C23)</f>
        <v>364</v>
      </c>
      <c r="D20" s="25">
        <f t="shared" si="6"/>
        <v>14</v>
      </c>
      <c r="E20" s="25">
        <f t="shared" si="6"/>
        <v>13</v>
      </c>
      <c r="F20" s="25">
        <f t="shared" si="6"/>
        <v>0</v>
      </c>
      <c r="G20" s="25">
        <f t="shared" si="6"/>
        <v>365</v>
      </c>
      <c r="H20" s="25">
        <f t="shared" si="6"/>
        <v>0</v>
      </c>
      <c r="I20" s="25">
        <f t="shared" si="6"/>
        <v>0</v>
      </c>
      <c r="J20" s="12">
        <f t="shared" ref="J20:L20" si="7">SUM(J21:J23)</f>
        <v>975</v>
      </c>
      <c r="K20" s="25">
        <f t="shared" si="7"/>
        <v>1005</v>
      </c>
      <c r="L20" s="25">
        <f t="shared" si="7"/>
        <v>842</v>
      </c>
      <c r="M20" s="25"/>
      <c r="N20" s="25"/>
      <c r="O20" s="25"/>
      <c r="P20" s="25"/>
      <c r="Q20" s="12">
        <f>SUM(Q21:Q23)</f>
        <v>859</v>
      </c>
      <c r="R20" s="35">
        <f t="shared" si="3"/>
        <v>88.102564102564102</v>
      </c>
      <c r="S20" s="29"/>
    </row>
    <row r="21" spans="1:19" s="27" customFormat="1" ht="16.5" customHeight="1">
      <c r="A21" s="22"/>
      <c r="B21" s="22" t="s">
        <v>19</v>
      </c>
      <c r="C21" s="10">
        <v>72</v>
      </c>
      <c r="D21" s="10">
        <v>5</v>
      </c>
      <c r="E21" s="10">
        <v>3</v>
      </c>
      <c r="F21" s="22"/>
      <c r="G21" s="43">
        <f t="shared" si="4"/>
        <v>74</v>
      </c>
      <c r="H21" s="22"/>
      <c r="I21" s="22"/>
      <c r="J21" s="11">
        <v>252</v>
      </c>
      <c r="K21" s="24">
        <v>277</v>
      </c>
      <c r="L21" s="24">
        <v>247</v>
      </c>
      <c r="M21" s="25"/>
      <c r="N21" s="25"/>
      <c r="O21" s="25"/>
      <c r="P21" s="25"/>
      <c r="Q21" s="36">
        <v>257</v>
      </c>
      <c r="R21" s="34">
        <f t="shared" si="3"/>
        <v>101.98412698412697</v>
      </c>
      <c r="S21" s="28"/>
    </row>
    <row r="22" spans="1:19" s="27" customFormat="1">
      <c r="A22" s="22"/>
      <c r="B22" s="22" t="s">
        <v>20</v>
      </c>
      <c r="C22" s="10">
        <v>176</v>
      </c>
      <c r="D22" s="10">
        <v>6</v>
      </c>
      <c r="E22" s="10">
        <v>4</v>
      </c>
      <c r="F22" s="22"/>
      <c r="G22" s="43">
        <f t="shared" si="4"/>
        <v>178</v>
      </c>
      <c r="H22" s="22"/>
      <c r="I22" s="22"/>
      <c r="J22" s="11">
        <v>429</v>
      </c>
      <c r="K22" s="24">
        <v>477</v>
      </c>
      <c r="L22" s="24">
        <v>385</v>
      </c>
      <c r="M22" s="25"/>
      <c r="N22" s="25"/>
      <c r="O22" s="25"/>
      <c r="P22" s="25"/>
      <c r="Q22" s="36">
        <v>381</v>
      </c>
      <c r="R22" s="34">
        <f t="shared" si="3"/>
        <v>88.811188811188813</v>
      </c>
      <c r="S22" s="26"/>
    </row>
    <row r="23" spans="1:19" s="27" customFormat="1">
      <c r="A23" s="22"/>
      <c r="B23" s="22" t="s">
        <v>21</v>
      </c>
      <c r="C23" s="10">
        <v>116</v>
      </c>
      <c r="D23" s="10">
        <v>3</v>
      </c>
      <c r="E23" s="10">
        <v>6</v>
      </c>
      <c r="F23" s="22"/>
      <c r="G23" s="43">
        <f t="shared" si="4"/>
        <v>113</v>
      </c>
      <c r="H23" s="22"/>
      <c r="I23" s="22"/>
      <c r="J23" s="11">
        <v>294</v>
      </c>
      <c r="K23" s="24">
        <v>251</v>
      </c>
      <c r="L23" s="24">
        <v>210</v>
      </c>
      <c r="M23" s="25"/>
      <c r="N23" s="25"/>
      <c r="O23" s="25"/>
      <c r="P23" s="25"/>
      <c r="Q23" s="36">
        <v>221</v>
      </c>
      <c r="R23" s="34">
        <f t="shared" si="3"/>
        <v>75.170068027210874</v>
      </c>
      <c r="S23" s="28"/>
    </row>
    <row r="24" spans="1:19" s="27" customFormat="1" ht="27" customHeight="1">
      <c r="A24" s="30" t="s">
        <v>22</v>
      </c>
      <c r="B24" s="30"/>
      <c r="C24" s="42">
        <f t="shared" ref="C24:I24" si="8">SUM(C25:C27)</f>
        <v>242</v>
      </c>
      <c r="D24" s="42">
        <f t="shared" si="8"/>
        <v>8</v>
      </c>
      <c r="E24" s="42">
        <f t="shared" si="8"/>
        <v>10</v>
      </c>
      <c r="F24" s="42">
        <f t="shared" si="8"/>
        <v>1</v>
      </c>
      <c r="G24" s="42">
        <f t="shared" si="8"/>
        <v>239</v>
      </c>
      <c r="H24" s="42">
        <f t="shared" si="8"/>
        <v>0</v>
      </c>
      <c r="I24" s="42">
        <f t="shared" si="8"/>
        <v>0</v>
      </c>
      <c r="J24" s="12">
        <f t="shared" ref="J24:L24" si="9">SUM(J25:J27)</f>
        <v>748</v>
      </c>
      <c r="K24" s="25">
        <f t="shared" si="9"/>
        <v>812</v>
      </c>
      <c r="L24" s="25">
        <f t="shared" si="9"/>
        <v>672</v>
      </c>
      <c r="M24" s="25"/>
      <c r="N24" s="25"/>
      <c r="O24" s="25"/>
      <c r="P24" s="25"/>
      <c r="Q24" s="12">
        <f>SUM(Q25:Q27)</f>
        <v>640</v>
      </c>
      <c r="R24" s="35">
        <f t="shared" si="3"/>
        <v>85.561497326203209</v>
      </c>
      <c r="S24" s="29"/>
    </row>
    <row r="25" spans="1:19" s="27" customFormat="1">
      <c r="A25" s="22"/>
      <c r="B25" s="22" t="s">
        <v>23</v>
      </c>
      <c r="C25" s="46">
        <v>96</v>
      </c>
      <c r="D25" s="46">
        <v>0</v>
      </c>
      <c r="E25" s="46">
        <v>5</v>
      </c>
      <c r="F25" s="46">
        <v>0</v>
      </c>
      <c r="G25" s="43">
        <f t="shared" ref="G25:G27" si="10">SUM(C25+D25-E25-F25)</f>
        <v>91</v>
      </c>
      <c r="H25" s="44"/>
      <c r="I25" s="44"/>
      <c r="J25" s="48">
        <v>309</v>
      </c>
      <c r="K25" s="24">
        <v>439</v>
      </c>
      <c r="L25" s="24">
        <v>351</v>
      </c>
      <c r="M25" s="25"/>
      <c r="N25" s="25"/>
      <c r="O25" s="25"/>
      <c r="P25" s="25"/>
      <c r="Q25" s="36">
        <v>268</v>
      </c>
      <c r="R25" s="34">
        <f t="shared" si="3"/>
        <v>86.73139158576052</v>
      </c>
      <c r="S25" s="26"/>
    </row>
    <row r="26" spans="1:19" s="27" customFormat="1">
      <c r="A26" s="22"/>
      <c r="B26" s="22" t="s">
        <v>24</v>
      </c>
      <c r="C26" s="45">
        <v>137</v>
      </c>
      <c r="D26" s="45">
        <v>8</v>
      </c>
      <c r="E26" s="45">
        <v>5</v>
      </c>
      <c r="F26" s="45">
        <v>1</v>
      </c>
      <c r="G26" s="43">
        <f t="shared" si="10"/>
        <v>139</v>
      </c>
      <c r="H26" s="44"/>
      <c r="I26" s="44"/>
      <c r="J26" s="48">
        <v>410</v>
      </c>
      <c r="K26" s="24">
        <v>333</v>
      </c>
      <c r="L26" s="24">
        <v>291</v>
      </c>
      <c r="M26" s="25"/>
      <c r="N26" s="25"/>
      <c r="O26" s="25"/>
      <c r="P26" s="25"/>
      <c r="Q26" s="36">
        <v>345</v>
      </c>
      <c r="R26" s="34">
        <f t="shared" si="3"/>
        <v>84.146341463414629</v>
      </c>
      <c r="S26" s="26"/>
    </row>
    <row r="27" spans="1:19" s="27" customFormat="1">
      <c r="A27" s="22"/>
      <c r="B27" s="22" t="s">
        <v>25</v>
      </c>
      <c r="C27" s="45">
        <v>9</v>
      </c>
      <c r="D27" s="45">
        <v>0</v>
      </c>
      <c r="E27" s="45">
        <v>0</v>
      </c>
      <c r="F27" s="46">
        <v>0</v>
      </c>
      <c r="G27" s="43">
        <f t="shared" si="10"/>
        <v>9</v>
      </c>
      <c r="H27" s="44"/>
      <c r="I27" s="44"/>
      <c r="J27" s="48">
        <v>29</v>
      </c>
      <c r="K27" s="24">
        <v>40</v>
      </c>
      <c r="L27" s="24">
        <v>30</v>
      </c>
      <c r="M27" s="25"/>
      <c r="N27" s="25"/>
      <c r="O27" s="25"/>
      <c r="P27" s="25"/>
      <c r="Q27" s="36">
        <v>27</v>
      </c>
      <c r="R27" s="34">
        <f t="shared" si="3"/>
        <v>93.103448275862064</v>
      </c>
      <c r="S27" s="26"/>
    </row>
    <row r="28" spans="1:19" s="27" customFormat="1" ht="27.75" customHeight="1">
      <c r="A28" s="30" t="s">
        <v>26</v>
      </c>
      <c r="B28" s="30"/>
      <c r="C28" s="25">
        <f t="shared" ref="C28:I28" si="11">SUM(C29:C31)</f>
        <v>622</v>
      </c>
      <c r="D28" s="25">
        <f t="shared" si="11"/>
        <v>4</v>
      </c>
      <c r="E28" s="25">
        <f t="shared" si="11"/>
        <v>15</v>
      </c>
      <c r="F28" s="25">
        <f t="shared" si="11"/>
        <v>3</v>
      </c>
      <c r="G28" s="25">
        <f t="shared" si="11"/>
        <v>608</v>
      </c>
      <c r="H28" s="25">
        <f t="shared" si="11"/>
        <v>9</v>
      </c>
      <c r="I28" s="25">
        <f t="shared" si="11"/>
        <v>0</v>
      </c>
      <c r="J28" s="12">
        <f t="shared" ref="J28:L28" si="12">SUM(J29:J31)</f>
        <v>1393</v>
      </c>
      <c r="K28" s="25">
        <f t="shared" si="12"/>
        <v>1766</v>
      </c>
      <c r="L28" s="25">
        <f t="shared" si="12"/>
        <v>1321</v>
      </c>
      <c r="M28" s="25"/>
      <c r="N28" s="25"/>
      <c r="O28" s="25"/>
      <c r="P28" s="25"/>
      <c r="Q28" s="12">
        <f>SUM(Q29:Q31)</f>
        <v>1307</v>
      </c>
      <c r="R28" s="35">
        <f t="shared" si="3"/>
        <v>93.826274228284277</v>
      </c>
      <c r="S28" s="29"/>
    </row>
    <row r="29" spans="1:19" s="27" customFormat="1">
      <c r="A29" s="22"/>
      <c r="B29" s="22" t="s">
        <v>27</v>
      </c>
      <c r="C29" s="45">
        <v>92</v>
      </c>
      <c r="D29" s="45">
        <v>0</v>
      </c>
      <c r="E29" s="45">
        <v>2</v>
      </c>
      <c r="F29" s="45">
        <v>1</v>
      </c>
      <c r="G29" s="43">
        <f t="shared" ref="G29:G31" si="13">SUM(C29+D29-E29-F29)</f>
        <v>89</v>
      </c>
      <c r="H29" s="22"/>
      <c r="I29" s="22"/>
      <c r="J29" s="11">
        <v>187</v>
      </c>
      <c r="K29" s="24">
        <v>258</v>
      </c>
      <c r="L29" s="24">
        <v>186</v>
      </c>
      <c r="M29" s="25"/>
      <c r="N29" s="25"/>
      <c r="O29" s="25"/>
      <c r="P29" s="25"/>
      <c r="Q29" s="36">
        <v>195</v>
      </c>
      <c r="R29" s="34">
        <f t="shared" si="3"/>
        <v>104.27807486631015</v>
      </c>
      <c r="S29" s="28"/>
    </row>
    <row r="30" spans="1:19" s="27" customFormat="1">
      <c r="A30" s="22"/>
      <c r="B30" s="22" t="s">
        <v>28</v>
      </c>
      <c r="C30" s="45">
        <v>367</v>
      </c>
      <c r="D30" s="47"/>
      <c r="E30" s="45">
        <v>9</v>
      </c>
      <c r="F30" s="45">
        <v>2</v>
      </c>
      <c r="G30" s="43">
        <f t="shared" si="13"/>
        <v>356</v>
      </c>
      <c r="H30" s="45">
        <v>9</v>
      </c>
      <c r="I30" s="47"/>
      <c r="J30" s="11">
        <v>873</v>
      </c>
      <c r="K30" s="24">
        <v>1021</v>
      </c>
      <c r="L30" s="24">
        <v>806</v>
      </c>
      <c r="M30" s="25"/>
      <c r="N30" s="25"/>
      <c r="O30" s="25"/>
      <c r="P30" s="25"/>
      <c r="Q30" s="36">
        <v>769</v>
      </c>
      <c r="R30" s="34">
        <f t="shared" si="3"/>
        <v>88.087056128293241</v>
      </c>
      <c r="S30" s="28"/>
    </row>
    <row r="31" spans="1:19" s="27" customFormat="1">
      <c r="A31" s="22"/>
      <c r="B31" s="22" t="s">
        <v>29</v>
      </c>
      <c r="C31" s="45">
        <v>163</v>
      </c>
      <c r="D31" s="45">
        <v>4</v>
      </c>
      <c r="E31" s="45">
        <v>4</v>
      </c>
      <c r="F31" s="45"/>
      <c r="G31" s="43">
        <f t="shared" si="13"/>
        <v>163</v>
      </c>
      <c r="H31" s="22"/>
      <c r="I31" s="22"/>
      <c r="J31" s="11">
        <v>333</v>
      </c>
      <c r="K31" s="24">
        <v>487</v>
      </c>
      <c r="L31" s="24">
        <v>329</v>
      </c>
      <c r="M31" s="25"/>
      <c r="N31" s="25"/>
      <c r="O31" s="25"/>
      <c r="P31" s="25"/>
      <c r="Q31" s="36">
        <v>343</v>
      </c>
      <c r="R31" s="34">
        <f t="shared" si="3"/>
        <v>103.003003003003</v>
      </c>
      <c r="S31" s="28"/>
    </row>
    <row r="32" spans="1:19" s="27" customFormat="1" ht="30" customHeight="1">
      <c r="A32" s="30" t="s">
        <v>30</v>
      </c>
      <c r="B32" s="30"/>
      <c r="C32" s="25">
        <f t="shared" ref="C32:I32" si="14">SUM(C33:C37)</f>
        <v>492</v>
      </c>
      <c r="D32" s="25">
        <f t="shared" si="14"/>
        <v>11</v>
      </c>
      <c r="E32" s="25">
        <f t="shared" si="14"/>
        <v>14</v>
      </c>
      <c r="F32" s="25">
        <f t="shared" si="14"/>
        <v>1</v>
      </c>
      <c r="G32" s="25">
        <f t="shared" si="14"/>
        <v>488</v>
      </c>
      <c r="H32" s="25">
        <f t="shared" si="14"/>
        <v>0</v>
      </c>
      <c r="I32" s="25">
        <f t="shared" si="14"/>
        <v>0</v>
      </c>
      <c r="J32" s="12">
        <f t="shared" ref="J32:L32" si="15">SUM(J33:J37)</f>
        <v>1412</v>
      </c>
      <c r="K32" s="25">
        <f t="shared" si="15"/>
        <v>1640</v>
      </c>
      <c r="L32" s="25">
        <f t="shared" si="15"/>
        <v>1291</v>
      </c>
      <c r="M32" s="25"/>
      <c r="N32" s="25"/>
      <c r="O32" s="25"/>
      <c r="P32" s="25"/>
      <c r="Q32" s="12">
        <f>SUM(Q33:Q37)</f>
        <v>1275</v>
      </c>
      <c r="R32" s="35">
        <f t="shared" si="3"/>
        <v>90.297450424929181</v>
      </c>
      <c r="S32" s="29"/>
    </row>
    <row r="33" spans="1:19" s="27" customFormat="1">
      <c r="A33" s="22"/>
      <c r="B33" s="22" t="s">
        <v>31</v>
      </c>
      <c r="C33" s="45">
        <v>76</v>
      </c>
      <c r="D33" s="45">
        <v>0</v>
      </c>
      <c r="E33" s="45">
        <v>1</v>
      </c>
      <c r="F33" s="22"/>
      <c r="G33" s="43">
        <f t="shared" ref="G33:G37" si="16">SUM(C33+D33-E33-F33)</f>
        <v>75</v>
      </c>
      <c r="H33" s="22"/>
      <c r="I33" s="22"/>
      <c r="J33" s="11">
        <v>227</v>
      </c>
      <c r="K33" s="24">
        <v>275</v>
      </c>
      <c r="L33" s="24">
        <v>220</v>
      </c>
      <c r="M33" s="25"/>
      <c r="N33" s="25"/>
      <c r="O33" s="25"/>
      <c r="P33" s="25"/>
      <c r="Q33" s="36">
        <v>216</v>
      </c>
      <c r="R33" s="34">
        <f t="shared" si="3"/>
        <v>95.154185022026425</v>
      </c>
      <c r="S33" s="28"/>
    </row>
    <row r="34" spans="1:19" s="27" customFormat="1" ht="16.5" customHeight="1">
      <c r="A34" s="22"/>
      <c r="B34" s="22" t="s">
        <v>32</v>
      </c>
      <c r="C34" s="45">
        <v>84</v>
      </c>
      <c r="D34" s="45">
        <v>1</v>
      </c>
      <c r="E34" s="45">
        <v>3</v>
      </c>
      <c r="F34" s="22"/>
      <c r="G34" s="43">
        <f t="shared" si="16"/>
        <v>82</v>
      </c>
      <c r="H34" s="22"/>
      <c r="I34" s="22"/>
      <c r="J34" s="11">
        <v>220</v>
      </c>
      <c r="K34" s="24">
        <v>261</v>
      </c>
      <c r="L34" s="24">
        <v>187</v>
      </c>
      <c r="M34" s="25"/>
      <c r="N34" s="25"/>
      <c r="O34" s="25"/>
      <c r="P34" s="25"/>
      <c r="Q34" s="36">
        <v>187</v>
      </c>
      <c r="R34" s="34">
        <f t="shared" si="3"/>
        <v>85</v>
      </c>
      <c r="S34" s="28"/>
    </row>
    <row r="35" spans="1:19" s="27" customFormat="1">
      <c r="A35" s="22"/>
      <c r="B35" s="22" t="s">
        <v>33</v>
      </c>
      <c r="C35" s="45">
        <v>14</v>
      </c>
      <c r="D35" s="45">
        <v>1</v>
      </c>
      <c r="E35" s="22"/>
      <c r="F35" s="22"/>
      <c r="G35" s="43">
        <f t="shared" si="16"/>
        <v>15</v>
      </c>
      <c r="H35" s="22"/>
      <c r="I35" s="22"/>
      <c r="J35" s="11">
        <v>12</v>
      </c>
      <c r="K35" s="24">
        <v>15</v>
      </c>
      <c r="L35" s="24">
        <v>18</v>
      </c>
      <c r="M35" s="25"/>
      <c r="N35" s="25"/>
      <c r="O35" s="25"/>
      <c r="P35" s="25"/>
      <c r="Q35" s="36">
        <v>18</v>
      </c>
      <c r="R35" s="34">
        <f t="shared" si="3"/>
        <v>150</v>
      </c>
      <c r="S35" s="28"/>
    </row>
    <row r="36" spans="1:19" s="27" customFormat="1">
      <c r="A36" s="22"/>
      <c r="B36" s="22" t="s">
        <v>34</v>
      </c>
      <c r="C36" s="45">
        <v>124</v>
      </c>
      <c r="D36" s="45">
        <v>4</v>
      </c>
      <c r="E36" s="45">
        <v>2</v>
      </c>
      <c r="F36" s="22"/>
      <c r="G36" s="43">
        <f t="shared" si="16"/>
        <v>126</v>
      </c>
      <c r="H36" s="22"/>
      <c r="I36" s="22"/>
      <c r="J36" s="11">
        <v>326</v>
      </c>
      <c r="K36" s="24">
        <v>393</v>
      </c>
      <c r="L36" s="24">
        <v>297</v>
      </c>
      <c r="M36" s="25"/>
      <c r="N36" s="25"/>
      <c r="O36" s="25"/>
      <c r="P36" s="25"/>
      <c r="Q36" s="36">
        <v>293</v>
      </c>
      <c r="R36" s="34">
        <f t="shared" si="3"/>
        <v>89.877300613496942</v>
      </c>
      <c r="S36" s="28"/>
    </row>
    <row r="37" spans="1:19" s="27" customFormat="1">
      <c r="A37" s="22"/>
      <c r="B37" s="22" t="s">
        <v>35</v>
      </c>
      <c r="C37" s="45">
        <v>194</v>
      </c>
      <c r="D37" s="45">
        <v>5</v>
      </c>
      <c r="E37" s="45">
        <v>8</v>
      </c>
      <c r="F37" s="45">
        <v>1</v>
      </c>
      <c r="G37" s="43">
        <f t="shared" si="16"/>
        <v>190</v>
      </c>
      <c r="H37" s="22"/>
      <c r="I37" s="22"/>
      <c r="J37" s="11">
        <v>627</v>
      </c>
      <c r="K37" s="24">
        <v>696</v>
      </c>
      <c r="L37" s="24">
        <v>569</v>
      </c>
      <c r="M37" s="25"/>
      <c r="N37" s="25"/>
      <c r="O37" s="25"/>
      <c r="P37" s="25"/>
      <c r="Q37" s="36">
        <v>561</v>
      </c>
      <c r="R37" s="34">
        <f t="shared" si="3"/>
        <v>89.473684210526315</v>
      </c>
      <c r="S37" s="26"/>
    </row>
    <row r="38" spans="1:19" s="27" customFormat="1" ht="30.75" customHeight="1">
      <c r="A38" s="30" t="s">
        <v>36</v>
      </c>
      <c r="B38" s="30"/>
      <c r="C38" s="25">
        <f t="shared" ref="C38:I38" si="17">SUM(C39:C41)</f>
        <v>453</v>
      </c>
      <c r="D38" s="25">
        <f t="shared" si="17"/>
        <v>11</v>
      </c>
      <c r="E38" s="25">
        <f t="shared" si="17"/>
        <v>18</v>
      </c>
      <c r="F38" s="25">
        <f t="shared" si="17"/>
        <v>0</v>
      </c>
      <c r="G38" s="25">
        <f t="shared" si="17"/>
        <v>446</v>
      </c>
      <c r="H38" s="25">
        <f t="shared" si="17"/>
        <v>2</v>
      </c>
      <c r="I38" s="25">
        <f t="shared" si="17"/>
        <v>0</v>
      </c>
      <c r="J38" s="12">
        <f t="shared" ref="J38:L38" si="18">SUM(J39:J41)</f>
        <v>1188</v>
      </c>
      <c r="K38" s="25">
        <f t="shared" si="18"/>
        <v>1376</v>
      </c>
      <c r="L38" s="25">
        <f t="shared" si="18"/>
        <v>1219</v>
      </c>
      <c r="M38" s="25"/>
      <c r="N38" s="25"/>
      <c r="O38" s="25"/>
      <c r="P38" s="25"/>
      <c r="Q38" s="12">
        <f>SUM(Q39:Q41)</f>
        <v>1241</v>
      </c>
      <c r="R38" s="35">
        <f t="shared" si="3"/>
        <v>104.46127946127946</v>
      </c>
      <c r="S38" s="29"/>
    </row>
    <row r="39" spans="1:19" s="27" customFormat="1">
      <c r="A39" s="22"/>
      <c r="B39" s="22" t="s">
        <v>37</v>
      </c>
      <c r="C39" s="45">
        <v>14</v>
      </c>
      <c r="D39" s="45">
        <v>1</v>
      </c>
      <c r="E39" s="47"/>
      <c r="F39" s="47"/>
      <c r="G39" s="43">
        <f t="shared" ref="G39:G41" si="19">SUM(C39+D39-E39-F39)</f>
        <v>15</v>
      </c>
      <c r="H39" s="22"/>
      <c r="I39" s="22"/>
      <c r="J39" s="11">
        <v>26</v>
      </c>
      <c r="K39" s="23">
        <v>37</v>
      </c>
      <c r="L39" s="23">
        <v>26</v>
      </c>
      <c r="M39" s="25"/>
      <c r="N39" s="25"/>
      <c r="O39" s="25"/>
      <c r="P39" s="25"/>
      <c r="Q39" s="36">
        <v>26</v>
      </c>
      <c r="R39" s="34">
        <f t="shared" si="3"/>
        <v>100</v>
      </c>
      <c r="S39" s="26"/>
    </row>
    <row r="40" spans="1:19">
      <c r="A40" s="9"/>
      <c r="B40" s="9" t="s">
        <v>38</v>
      </c>
      <c r="C40" s="40">
        <v>190</v>
      </c>
      <c r="D40" s="40">
        <v>8</v>
      </c>
      <c r="E40" s="40">
        <v>14</v>
      </c>
      <c r="F40" s="39"/>
      <c r="G40" s="43">
        <f t="shared" si="19"/>
        <v>184</v>
      </c>
      <c r="H40" s="40">
        <v>2</v>
      </c>
      <c r="I40" s="9"/>
      <c r="J40" s="11">
        <v>493</v>
      </c>
      <c r="K40" s="10">
        <v>584</v>
      </c>
      <c r="L40" s="10">
        <v>533</v>
      </c>
      <c r="M40" s="8"/>
      <c r="N40" s="15"/>
      <c r="O40" s="15"/>
      <c r="P40" s="15"/>
      <c r="Q40" s="36">
        <v>557</v>
      </c>
      <c r="R40" s="34">
        <f t="shared" si="3"/>
        <v>112.9817444219067</v>
      </c>
      <c r="S40" s="20"/>
    </row>
    <row r="41" spans="1:19">
      <c r="A41" s="9"/>
      <c r="B41" s="9" t="s">
        <v>39</v>
      </c>
      <c r="C41" s="40">
        <v>249</v>
      </c>
      <c r="D41" s="40">
        <v>2</v>
      </c>
      <c r="E41" s="40">
        <v>4</v>
      </c>
      <c r="F41" s="39"/>
      <c r="G41" s="43">
        <f t="shared" si="19"/>
        <v>247</v>
      </c>
      <c r="H41" s="9"/>
      <c r="I41" s="9"/>
      <c r="J41" s="11">
        <v>669</v>
      </c>
      <c r="K41" s="10">
        <v>755</v>
      </c>
      <c r="L41" s="10">
        <v>660</v>
      </c>
      <c r="M41" s="8"/>
      <c r="N41" s="15"/>
      <c r="O41" s="15"/>
      <c r="P41" s="15"/>
      <c r="Q41" s="36">
        <v>658</v>
      </c>
      <c r="R41" s="34">
        <f t="shared" si="3"/>
        <v>98.355754857997013</v>
      </c>
      <c r="S41" s="20"/>
    </row>
    <row r="42" spans="1:19" ht="31.5" customHeight="1">
      <c r="A42" s="3" t="s">
        <v>40</v>
      </c>
      <c r="B42" s="3"/>
      <c r="C42" s="25">
        <f t="shared" ref="C42:I42" si="20">SUM(C43:C50)</f>
        <v>2046</v>
      </c>
      <c r="D42" s="25">
        <f t="shared" si="20"/>
        <v>252</v>
      </c>
      <c r="E42" s="25">
        <f t="shared" si="20"/>
        <v>82</v>
      </c>
      <c r="F42" s="25">
        <f t="shared" si="20"/>
        <v>37</v>
      </c>
      <c r="G42" s="25">
        <f t="shared" si="20"/>
        <v>2179</v>
      </c>
      <c r="H42" s="25">
        <f t="shared" si="20"/>
        <v>219</v>
      </c>
      <c r="I42" s="25">
        <f t="shared" si="20"/>
        <v>15</v>
      </c>
      <c r="J42" s="12">
        <f t="shared" ref="J42:L42" si="21">SUM(J43:J50)</f>
        <v>5598</v>
      </c>
      <c r="K42" s="25">
        <f t="shared" si="21"/>
        <v>5709</v>
      </c>
      <c r="L42" s="25">
        <f t="shared" si="21"/>
        <v>6696</v>
      </c>
      <c r="M42" s="8"/>
      <c r="N42" s="15"/>
      <c r="O42" s="15"/>
      <c r="P42" s="15"/>
      <c r="Q42" s="12">
        <f>SUM(Q43:Q50)</f>
        <v>5636</v>
      </c>
      <c r="R42" s="35">
        <f t="shared" si="3"/>
        <v>100.67881386209361</v>
      </c>
      <c r="S42" s="19"/>
    </row>
    <row r="43" spans="1:19" ht="15.75" customHeight="1">
      <c r="A43" s="9"/>
      <c r="B43" s="9" t="s">
        <v>6</v>
      </c>
      <c r="C43" s="40">
        <v>5</v>
      </c>
      <c r="D43" s="39"/>
      <c r="E43" s="39"/>
      <c r="F43" s="39"/>
      <c r="G43" s="43">
        <f t="shared" ref="G43:G50" si="22">SUM(C43+D43-E43-F43)</f>
        <v>5</v>
      </c>
      <c r="H43" s="9"/>
      <c r="I43" s="9"/>
      <c r="J43" s="11" t="s">
        <v>57</v>
      </c>
      <c r="K43" s="14">
        <v>1</v>
      </c>
      <c r="L43" s="14">
        <v>0</v>
      </c>
      <c r="M43" s="8"/>
      <c r="N43" s="15"/>
      <c r="O43" s="15"/>
      <c r="P43" s="15"/>
      <c r="Q43" s="36">
        <v>0</v>
      </c>
      <c r="R43" s="34">
        <v>0</v>
      </c>
      <c r="S43" s="21"/>
    </row>
    <row r="44" spans="1:19" s="27" customFormat="1">
      <c r="A44" s="22"/>
      <c r="B44" s="22" t="s">
        <v>41</v>
      </c>
      <c r="C44" s="45">
        <v>82</v>
      </c>
      <c r="D44" s="47"/>
      <c r="E44" s="45">
        <v>2</v>
      </c>
      <c r="F44" s="47"/>
      <c r="G44" s="43">
        <f t="shared" si="22"/>
        <v>80</v>
      </c>
      <c r="H44" s="22"/>
      <c r="I44" s="22"/>
      <c r="J44" s="11">
        <v>205</v>
      </c>
      <c r="K44" s="24">
        <v>216</v>
      </c>
      <c r="L44" s="24">
        <v>277</v>
      </c>
      <c r="M44" s="25"/>
      <c r="N44" s="25"/>
      <c r="O44" s="25"/>
      <c r="P44" s="25"/>
      <c r="Q44" s="36">
        <v>213</v>
      </c>
      <c r="R44" s="34">
        <f t="shared" si="3"/>
        <v>103.90243902439025</v>
      </c>
      <c r="S44" s="26"/>
    </row>
    <row r="45" spans="1:19" s="27" customFormat="1">
      <c r="A45" s="22"/>
      <c r="B45" s="22" t="s">
        <v>42</v>
      </c>
      <c r="C45" s="45">
        <v>106</v>
      </c>
      <c r="D45" s="45">
        <v>1</v>
      </c>
      <c r="E45" s="45">
        <v>2</v>
      </c>
      <c r="F45" s="47"/>
      <c r="G45" s="43">
        <f t="shared" si="22"/>
        <v>105</v>
      </c>
      <c r="H45" s="22"/>
      <c r="I45" s="22"/>
      <c r="J45" s="11">
        <v>331</v>
      </c>
      <c r="K45" s="24">
        <v>301</v>
      </c>
      <c r="L45" s="24">
        <v>345</v>
      </c>
      <c r="M45" s="25"/>
      <c r="N45" s="25"/>
      <c r="O45" s="25"/>
      <c r="P45" s="25"/>
      <c r="Q45" s="36">
        <v>342</v>
      </c>
      <c r="R45" s="34">
        <f t="shared" si="3"/>
        <v>103.32326283987916</v>
      </c>
      <c r="S45" s="28"/>
    </row>
    <row r="46" spans="1:19" s="27" customFormat="1">
      <c r="A46" s="22"/>
      <c r="B46" s="22" t="s">
        <v>43</v>
      </c>
      <c r="C46" s="45">
        <v>195</v>
      </c>
      <c r="D46" s="45">
        <v>7</v>
      </c>
      <c r="E46" s="45">
        <v>2</v>
      </c>
      <c r="F46" s="45">
        <v>2</v>
      </c>
      <c r="G46" s="43">
        <f>SUM(C46+D46-E46-F46)</f>
        <v>198</v>
      </c>
      <c r="H46" s="45">
        <v>8</v>
      </c>
      <c r="I46" s="47"/>
      <c r="J46" s="11">
        <v>467</v>
      </c>
      <c r="K46" s="24">
        <v>466</v>
      </c>
      <c r="L46" s="24">
        <v>550</v>
      </c>
      <c r="M46" s="25"/>
      <c r="N46" s="25"/>
      <c r="O46" s="25"/>
      <c r="P46" s="25"/>
      <c r="Q46" s="36">
        <v>512</v>
      </c>
      <c r="R46" s="34">
        <f t="shared" si="3"/>
        <v>109.63597430406853</v>
      </c>
      <c r="S46" s="26"/>
    </row>
    <row r="47" spans="1:19" s="27" customFormat="1">
      <c r="A47" s="22"/>
      <c r="B47" s="22" t="s">
        <v>44</v>
      </c>
      <c r="C47" s="45">
        <v>12</v>
      </c>
      <c r="D47" s="47"/>
      <c r="E47" s="45">
        <v>1</v>
      </c>
      <c r="F47" s="47"/>
      <c r="G47" s="43">
        <f t="shared" si="22"/>
        <v>11</v>
      </c>
      <c r="H47" s="22"/>
      <c r="I47" s="22"/>
      <c r="J47" s="11">
        <v>9</v>
      </c>
      <c r="K47" s="24">
        <v>6</v>
      </c>
      <c r="L47" s="24">
        <v>11</v>
      </c>
      <c r="M47" s="25"/>
      <c r="N47" s="25"/>
      <c r="O47" s="25"/>
      <c r="P47" s="25"/>
      <c r="Q47" s="36">
        <v>10</v>
      </c>
      <c r="R47" s="34">
        <f t="shared" si="3"/>
        <v>111.11111111111111</v>
      </c>
      <c r="S47" s="26"/>
    </row>
    <row r="48" spans="1:19" s="27" customFormat="1">
      <c r="A48" s="22"/>
      <c r="B48" s="22" t="s">
        <v>45</v>
      </c>
      <c r="C48" s="45">
        <v>71</v>
      </c>
      <c r="D48" s="47"/>
      <c r="E48" s="45">
        <v>2</v>
      </c>
      <c r="F48" s="45">
        <v>1</v>
      </c>
      <c r="G48" s="43">
        <f t="shared" si="22"/>
        <v>68</v>
      </c>
      <c r="H48" s="22"/>
      <c r="I48" s="22"/>
      <c r="J48" s="11">
        <v>113</v>
      </c>
      <c r="K48" s="24">
        <v>174</v>
      </c>
      <c r="L48" s="24">
        <v>206</v>
      </c>
      <c r="M48" s="25"/>
      <c r="N48" s="25"/>
      <c r="O48" s="25"/>
      <c r="P48" s="25"/>
      <c r="Q48" s="36">
        <v>169</v>
      </c>
      <c r="R48" s="34">
        <f t="shared" si="3"/>
        <v>149.55752212389382</v>
      </c>
      <c r="S48" s="26"/>
    </row>
    <row r="49" spans="1:19" s="27" customFormat="1">
      <c r="A49" s="22"/>
      <c r="B49" s="22" t="s">
        <v>46</v>
      </c>
      <c r="C49" s="45">
        <v>5</v>
      </c>
      <c r="D49" s="47"/>
      <c r="E49" s="47"/>
      <c r="F49" s="47"/>
      <c r="G49" s="43">
        <f t="shared" si="22"/>
        <v>5</v>
      </c>
      <c r="H49" s="22"/>
      <c r="I49" s="22"/>
      <c r="J49" s="11">
        <v>8</v>
      </c>
      <c r="K49" s="24">
        <v>4</v>
      </c>
      <c r="L49" s="24">
        <v>9</v>
      </c>
      <c r="M49" s="25"/>
      <c r="N49" s="25"/>
      <c r="O49" s="25"/>
      <c r="P49" s="25"/>
      <c r="Q49" s="36">
        <v>8</v>
      </c>
      <c r="R49" s="34">
        <f t="shared" si="3"/>
        <v>100</v>
      </c>
      <c r="S49" s="28"/>
    </row>
    <row r="50" spans="1:19" s="27" customFormat="1">
      <c r="A50" s="22"/>
      <c r="B50" s="22" t="s">
        <v>47</v>
      </c>
      <c r="C50" s="46">
        <v>1570</v>
      </c>
      <c r="D50" s="45">
        <v>244</v>
      </c>
      <c r="E50" s="45">
        <v>73</v>
      </c>
      <c r="F50" s="45">
        <v>34</v>
      </c>
      <c r="G50" s="43">
        <f t="shared" si="22"/>
        <v>1707</v>
      </c>
      <c r="H50" s="45">
        <v>211</v>
      </c>
      <c r="I50" s="45">
        <v>15</v>
      </c>
      <c r="J50" s="11">
        <v>4465</v>
      </c>
      <c r="K50" s="24">
        <v>4541</v>
      </c>
      <c r="L50" s="24">
        <v>5298</v>
      </c>
      <c r="M50" s="25"/>
      <c r="N50" s="25"/>
      <c r="O50" s="25"/>
      <c r="P50" s="25"/>
      <c r="Q50" s="36">
        <v>4382</v>
      </c>
      <c r="R50" s="34">
        <f t="shared" si="3"/>
        <v>98.141097424412095</v>
      </c>
      <c r="S50" s="26"/>
    </row>
    <row r="51" spans="1:19" ht="32.25" customHeight="1">
      <c r="A51" s="3" t="s">
        <v>48</v>
      </c>
      <c r="B51" s="3"/>
      <c r="C51" s="25">
        <f t="shared" ref="C51:I51" si="23">SUM(C52:C57)</f>
        <v>503</v>
      </c>
      <c r="D51" s="25">
        <f t="shared" si="23"/>
        <v>16</v>
      </c>
      <c r="E51" s="25">
        <f t="shared" si="23"/>
        <v>22</v>
      </c>
      <c r="F51" s="25">
        <f>SUM(F52:F57)</f>
        <v>1</v>
      </c>
      <c r="G51" s="25">
        <f t="shared" si="23"/>
        <v>496</v>
      </c>
      <c r="H51" s="25">
        <f t="shared" si="23"/>
        <v>0</v>
      </c>
      <c r="I51" s="25">
        <f t="shared" si="23"/>
        <v>0</v>
      </c>
      <c r="J51" s="12">
        <f t="shared" ref="J51:L51" si="24">SUM(J52:J57)</f>
        <v>1239</v>
      </c>
      <c r="K51" s="25">
        <f t="shared" si="24"/>
        <v>1527</v>
      </c>
      <c r="L51" s="25">
        <f t="shared" si="24"/>
        <v>1132</v>
      </c>
      <c r="M51" s="8"/>
      <c r="N51" s="15"/>
      <c r="O51" s="15"/>
      <c r="P51" s="15"/>
      <c r="Q51" s="12">
        <f>SUM(Q52:Q57)</f>
        <v>1144</v>
      </c>
      <c r="R51" s="35">
        <f t="shared" si="3"/>
        <v>92.33252623083132</v>
      </c>
      <c r="S51" s="19"/>
    </row>
    <row r="52" spans="1:19" ht="15.75" customHeight="1">
      <c r="A52" s="9"/>
      <c r="B52" s="9" t="s">
        <v>49</v>
      </c>
      <c r="C52" s="40">
        <v>7</v>
      </c>
      <c r="D52" s="40">
        <v>1</v>
      </c>
      <c r="E52" s="40">
        <v>1</v>
      </c>
      <c r="F52" s="9"/>
      <c r="G52" s="43">
        <f t="shared" ref="G52:G57" si="25">SUM(C52+D52-E52-F52)</f>
        <v>7</v>
      </c>
      <c r="H52" s="9"/>
      <c r="I52" s="9"/>
      <c r="J52" s="11">
        <v>4</v>
      </c>
      <c r="K52" s="14">
        <v>6</v>
      </c>
      <c r="L52" s="14">
        <v>10</v>
      </c>
      <c r="M52" s="8"/>
      <c r="N52" s="15"/>
      <c r="O52" s="15"/>
      <c r="P52" s="15"/>
      <c r="Q52" s="36">
        <v>10</v>
      </c>
      <c r="R52" s="34">
        <f t="shared" si="3"/>
        <v>250</v>
      </c>
      <c r="S52" s="21"/>
    </row>
    <row r="53" spans="1:19">
      <c r="A53" s="9"/>
      <c r="B53" s="9" t="s">
        <v>50</v>
      </c>
      <c r="C53" s="40">
        <v>33</v>
      </c>
      <c r="D53" s="40">
        <v>1</v>
      </c>
      <c r="E53" s="39"/>
      <c r="F53" s="9"/>
      <c r="G53" s="43">
        <f t="shared" si="25"/>
        <v>34</v>
      </c>
      <c r="H53" s="9"/>
      <c r="I53" s="9"/>
      <c r="J53" s="11">
        <v>118</v>
      </c>
      <c r="K53" s="14">
        <v>117</v>
      </c>
      <c r="L53" s="14">
        <v>100</v>
      </c>
      <c r="M53" s="8"/>
      <c r="N53" s="15"/>
      <c r="O53" s="15"/>
      <c r="P53" s="15"/>
      <c r="Q53" s="36">
        <v>97</v>
      </c>
      <c r="R53" s="34">
        <f t="shared" si="3"/>
        <v>82.203389830508485</v>
      </c>
      <c r="S53" s="21"/>
    </row>
    <row r="54" spans="1:19">
      <c r="A54" s="9"/>
      <c r="B54" s="9" t="s">
        <v>51</v>
      </c>
      <c r="C54" s="40">
        <v>27</v>
      </c>
      <c r="D54" s="39"/>
      <c r="E54" s="40">
        <v>1</v>
      </c>
      <c r="F54" s="9"/>
      <c r="G54" s="43">
        <f t="shared" si="25"/>
        <v>26</v>
      </c>
      <c r="H54" s="9"/>
      <c r="I54" s="9"/>
      <c r="J54" s="11">
        <v>74</v>
      </c>
      <c r="K54" s="14">
        <v>91</v>
      </c>
      <c r="L54" s="14">
        <v>64</v>
      </c>
      <c r="M54" s="8"/>
      <c r="N54" s="15"/>
      <c r="O54" s="15"/>
      <c r="P54" s="15"/>
      <c r="Q54" s="36">
        <v>71</v>
      </c>
      <c r="R54" s="34">
        <f t="shared" si="3"/>
        <v>95.945945945945937</v>
      </c>
      <c r="S54" s="21"/>
    </row>
    <row r="55" spans="1:19">
      <c r="A55" s="9"/>
      <c r="B55" s="9" t="s">
        <v>52</v>
      </c>
      <c r="C55" s="40">
        <v>28</v>
      </c>
      <c r="D55" s="40">
        <v>2</v>
      </c>
      <c r="E55" s="40">
        <v>1</v>
      </c>
      <c r="F55" s="9"/>
      <c r="G55" s="43">
        <f t="shared" si="25"/>
        <v>29</v>
      </c>
      <c r="H55" s="9"/>
      <c r="I55" s="9"/>
      <c r="J55" s="11">
        <v>46</v>
      </c>
      <c r="K55" s="14">
        <v>69</v>
      </c>
      <c r="L55" s="14">
        <v>26</v>
      </c>
      <c r="M55" s="8"/>
      <c r="N55" s="15"/>
      <c r="O55" s="15"/>
      <c r="P55" s="15"/>
      <c r="Q55" s="36">
        <v>27</v>
      </c>
      <c r="R55" s="34">
        <f t="shared" si="3"/>
        <v>58.695652173913047</v>
      </c>
      <c r="S55" s="21"/>
    </row>
    <row r="56" spans="1:19" ht="19.5" customHeight="1">
      <c r="A56" s="9"/>
      <c r="B56" s="9" t="s">
        <v>53</v>
      </c>
      <c r="C56" s="40">
        <v>68</v>
      </c>
      <c r="D56" s="40">
        <v>2</v>
      </c>
      <c r="E56" s="40">
        <v>1</v>
      </c>
      <c r="G56" s="43">
        <f t="shared" si="25"/>
        <v>69</v>
      </c>
      <c r="H56" s="9"/>
      <c r="I56" s="9"/>
      <c r="J56" s="11">
        <v>146</v>
      </c>
      <c r="K56" s="14">
        <v>166</v>
      </c>
      <c r="L56" s="14">
        <v>113</v>
      </c>
      <c r="M56" s="8"/>
      <c r="N56" s="15"/>
      <c r="O56" s="15"/>
      <c r="P56" s="15"/>
      <c r="Q56" s="36">
        <v>121</v>
      </c>
      <c r="R56" s="34">
        <f t="shared" si="3"/>
        <v>82.876712328767127</v>
      </c>
      <c r="S56" s="21"/>
    </row>
    <row r="57" spans="1:19">
      <c r="A57" s="9"/>
      <c r="B57" s="9" t="s">
        <v>54</v>
      </c>
      <c r="C57" s="40">
        <v>340</v>
      </c>
      <c r="D57" s="40">
        <v>10</v>
      </c>
      <c r="E57" s="40">
        <v>18</v>
      </c>
      <c r="F57" s="40">
        <v>1</v>
      </c>
      <c r="G57" s="43">
        <f t="shared" si="25"/>
        <v>331</v>
      </c>
      <c r="H57" s="9"/>
      <c r="I57" s="9"/>
      <c r="J57" s="11">
        <v>851</v>
      </c>
      <c r="K57" s="14">
        <v>1078</v>
      </c>
      <c r="L57" s="14">
        <v>819</v>
      </c>
      <c r="M57" s="8"/>
      <c r="N57" s="15"/>
      <c r="O57" s="15"/>
      <c r="P57" s="15"/>
      <c r="Q57" s="36">
        <v>818</v>
      </c>
      <c r="R57" s="34">
        <f t="shared" si="3"/>
        <v>96.122209165687423</v>
      </c>
      <c r="S57" s="21"/>
    </row>
    <row r="59" spans="1:19" ht="15.75">
      <c r="A59" s="49" t="s">
        <v>61</v>
      </c>
      <c r="B59" s="50"/>
      <c r="C59" s="50"/>
      <c r="D59" s="50"/>
    </row>
    <row r="60" spans="1:19" ht="15.75">
      <c r="A60" s="50" t="s">
        <v>60</v>
      </c>
      <c r="B60" s="50"/>
      <c r="C60" s="51" t="s">
        <v>72</v>
      </c>
      <c r="D60" s="51"/>
    </row>
  </sheetData>
  <mergeCells count="16">
    <mergeCell ref="A2:R2"/>
    <mergeCell ref="A1:R1"/>
    <mergeCell ref="J4:J5"/>
    <mergeCell ref="C3:I3"/>
    <mergeCell ref="Q4:Q5"/>
    <mergeCell ref="R4:R5"/>
    <mergeCell ref="J3:R3"/>
    <mergeCell ref="C4:C5"/>
    <mergeCell ref="G4:G5"/>
    <mergeCell ref="H4:I4"/>
    <mergeCell ref="A3:A5"/>
    <mergeCell ref="B3:B5"/>
    <mergeCell ref="K4:L4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2019-10-24T07:13:41Z</dcterms:modified>
</cp:coreProperties>
</file>